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PST Etalon Telescope Desig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<sst xmlns="http://schemas.openxmlformats.org/spreadsheetml/2006/main" count="15" uniqueCount="15">
  <si>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(mm)</t>
  </si>
  <si>
    <t>Objective</t>
  </si>
  <si>
    <t>Diameter</t>
  </si>
  <si>
    <t>Focal Length of Telescope (mm)</t>
  </si>
  <si>
    <t>Distance (mm)</t>
  </si>
  <si>
    <t>Size of Blocking Filter (mm)</t>
  </si>
  <si>
    <t>Optimum Distance (mm)</t>
  </si>
  <si>
    <t>Distance between CCD and BF (mm)</t>
  </si>
  <si>
    <t>* Only Change Values in Yellow.</t>
  </si>
  <si>
    <t>==&gt; Optimum distance between BF and Etalon is (mm):</t>
  </si>
  <si>
    <t>If you know the Chip-to-BF distance, enter it here (mm):</t>
  </si>
  <si>
    <t xml:space="preserve">CCD Image Size (mm)  = </t>
  </si>
  <si>
    <t>Size of Solar
 Image At Etalon (mm)</t>
  </si>
  <si>
    <t>Size of Solar Image On BF (mm)</t>
  </si>
  <si>
    <t>PST ETALON TELESCOPE DESIGN - V2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</si>
</sst>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2" fontId="2" fillId="34" borderId="11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left" wrapText="1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3" borderId="26" xfId="0" applyFill="1" applyBorder="1" applyAlignment="1">
      <alignment horizontal="left"/>
    </xf>
    <xf numFmtId="0" fontId="0" fillId="35" borderId="14" xfId="0" applyFill="1" applyBorder="1" applyAlignment="1" quotePrefix="1">
      <alignment horizontal="center"/>
    </xf>
    <xf numFmtId="0" fontId="0" fillId="35" borderId="15" xfId="0" applyFill="1" applyBorder="1" applyAlignment="1">
      <alignment horizontal="center"/>
    </xf>
    <xf numFmtId="0" fontId="0" fillId="34" borderId="27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228600</xdr:colOff>
      <xdr:row>19</xdr:row>
      <xdr:rowOff>9525</xdr:rowOff>
    </xdr:to>
    <xdr:sp>
      <xdr:nvSpPr>
        <xdr:cNvPr id="1" name="Oval 1"/>
        <xdr:cNvSpPr>
          <a:spLocks/>
        </xdr:cNvSpPr>
      </xdr:nvSpPr>
      <xdr:spPr>
        <a:xfrm>
          <a:off x="619125" y="266700"/>
          <a:ext cx="219075" cy="2733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0</xdr:rowOff>
    </xdr:from>
    <xdr:to>
      <xdr:col>6</xdr:col>
      <xdr:colOff>590550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23900" y="2143125"/>
          <a:ext cx="3486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9525</xdr:rowOff>
    </xdr:from>
    <xdr:to>
      <xdr:col>6</xdr:col>
      <xdr:colOff>619125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276225"/>
          <a:ext cx="35242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6</xdr:row>
      <xdr:rowOff>0</xdr:rowOff>
    </xdr:from>
    <xdr:to>
      <xdr:col>7</xdr:col>
      <xdr:colOff>28575</xdr:colOff>
      <xdr:row>14</xdr:row>
      <xdr:rowOff>9525</xdr:rowOff>
    </xdr:to>
    <xdr:sp>
      <xdr:nvSpPr>
        <xdr:cNvPr id="4" name="Oval 4"/>
        <xdr:cNvSpPr>
          <a:spLocks/>
        </xdr:cNvSpPr>
      </xdr:nvSpPr>
      <xdr:spPr>
        <a:xfrm>
          <a:off x="4210050" y="828675"/>
          <a:ext cx="76200" cy="1323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6</xdr:row>
      <xdr:rowOff>0</xdr:rowOff>
    </xdr:from>
    <xdr:to>
      <xdr:col>7</xdr:col>
      <xdr:colOff>381000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4238625" y="828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14</xdr:row>
      <xdr:rowOff>0</xdr:rowOff>
    </xdr:from>
    <xdr:to>
      <xdr:col>7</xdr:col>
      <xdr:colOff>381000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>
          <a:off x="4191000" y="2143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9</xdr:row>
      <xdr:rowOff>114300</xdr:rowOff>
    </xdr:from>
    <xdr:to>
      <xdr:col>16</xdr:col>
      <xdr:colOff>0</xdr:colOff>
      <xdr:row>14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4638675" y="1428750"/>
          <a:ext cx="59245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0</xdr:rowOff>
    </xdr:from>
    <xdr:to>
      <xdr:col>16</xdr:col>
      <xdr:colOff>0</xdr:colOff>
      <xdr:row>9</xdr:row>
      <xdr:rowOff>76200</xdr:rowOff>
    </xdr:to>
    <xdr:sp>
      <xdr:nvSpPr>
        <xdr:cNvPr id="8" name="Line 10"/>
        <xdr:cNvSpPr>
          <a:spLocks/>
        </xdr:cNvSpPr>
      </xdr:nvSpPr>
      <xdr:spPr>
        <a:xfrm>
          <a:off x="4610100" y="828675"/>
          <a:ext cx="5953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114300</xdr:rowOff>
    </xdr:from>
    <xdr:to>
      <xdr:col>7</xdr:col>
      <xdr:colOff>619125</xdr:colOff>
      <xdr:row>16</xdr:row>
      <xdr:rowOff>142875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962400" y="2257425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Etalon + PST Lenses</a:t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0</xdr:col>
      <xdr:colOff>323850</xdr:colOff>
      <xdr:row>7</xdr:row>
      <xdr:rowOff>28575</xdr:rowOff>
    </xdr:to>
    <xdr:sp>
      <xdr:nvSpPr>
        <xdr:cNvPr id="10" name="Line 12"/>
        <xdr:cNvSpPr>
          <a:spLocks/>
        </xdr:cNvSpPr>
      </xdr:nvSpPr>
      <xdr:spPr>
        <a:xfrm flipV="1">
          <a:off x="323850" y="2762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12</xdr:row>
      <xdr:rowOff>133350</xdr:rowOff>
    </xdr:from>
    <xdr:to>
      <xdr:col>0</xdr:col>
      <xdr:colOff>304800</xdr:colOff>
      <xdr:row>18</xdr:row>
      <xdr:rowOff>152400</xdr:rowOff>
    </xdr:to>
    <xdr:sp>
      <xdr:nvSpPr>
        <xdr:cNvPr id="11" name="Line 14"/>
        <xdr:cNvSpPr>
          <a:spLocks/>
        </xdr:cNvSpPr>
      </xdr:nvSpPr>
      <xdr:spPr>
        <a:xfrm>
          <a:off x="304800" y="1952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5</xdr:row>
      <xdr:rowOff>161925</xdr:rowOff>
    </xdr:from>
    <xdr:to>
      <xdr:col>7</xdr:col>
      <xdr:colOff>419100</xdr:colOff>
      <xdr:row>14</xdr:row>
      <xdr:rowOff>0</xdr:rowOff>
    </xdr:to>
    <xdr:sp>
      <xdr:nvSpPr>
        <xdr:cNvPr id="12" name="Oval 15"/>
        <xdr:cNvSpPr>
          <a:spLocks/>
        </xdr:cNvSpPr>
      </xdr:nvSpPr>
      <xdr:spPr>
        <a:xfrm>
          <a:off x="4600575" y="819150"/>
          <a:ext cx="76200" cy="1323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10</xdr:row>
      <xdr:rowOff>85725</xdr:rowOff>
    </xdr:from>
    <xdr:to>
      <xdr:col>2</xdr:col>
      <xdr:colOff>333375</xdr:colOff>
      <xdr:row>10</xdr:row>
      <xdr:rowOff>85725</xdr:rowOff>
    </xdr:to>
    <xdr:sp>
      <xdr:nvSpPr>
        <xdr:cNvPr id="13" name="Line 16"/>
        <xdr:cNvSpPr>
          <a:spLocks/>
        </xdr:cNvSpPr>
      </xdr:nvSpPr>
      <xdr:spPr>
        <a:xfrm flipH="1">
          <a:off x="876300" y="1571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76200</xdr:rowOff>
    </xdr:from>
    <xdr:to>
      <xdr:col>6</xdr:col>
      <xdr:colOff>504825</xdr:colOff>
      <xdr:row>10</xdr:row>
      <xdr:rowOff>76200</xdr:rowOff>
    </xdr:to>
    <xdr:sp>
      <xdr:nvSpPr>
        <xdr:cNvPr id="14" name="Line 17"/>
        <xdr:cNvSpPr>
          <a:spLocks/>
        </xdr:cNvSpPr>
      </xdr:nvSpPr>
      <xdr:spPr>
        <a:xfrm>
          <a:off x="3648075" y="1562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7</xdr:row>
      <xdr:rowOff>9525</xdr:rowOff>
    </xdr:from>
    <xdr:to>
      <xdr:col>12</xdr:col>
      <xdr:colOff>19050</xdr:colOff>
      <xdr:row>12</xdr:row>
      <xdr:rowOff>76200</xdr:rowOff>
    </xdr:to>
    <xdr:sp>
      <xdr:nvSpPr>
        <xdr:cNvPr id="15" name="Oval 19"/>
        <xdr:cNvSpPr>
          <a:spLocks/>
        </xdr:cNvSpPr>
      </xdr:nvSpPr>
      <xdr:spPr>
        <a:xfrm>
          <a:off x="7572375" y="1000125"/>
          <a:ext cx="85725" cy="8953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161925</xdr:rowOff>
    </xdr:from>
    <xdr:to>
      <xdr:col>12</xdr:col>
      <xdr:colOff>409575</xdr:colOff>
      <xdr:row>14</xdr:row>
      <xdr:rowOff>9525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7115175" y="1981200"/>
          <a:ext cx="933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Blocking Filter</a:t>
          </a:r>
        </a:p>
      </xdr:txBody>
    </xdr:sp>
    <xdr:clientData/>
  </xdr:twoCellAnchor>
  <xdr:twoCellAnchor>
    <xdr:from>
      <xdr:col>16</xdr:col>
      <xdr:colOff>0</xdr:colOff>
      <xdr:row>7</xdr:row>
      <xdr:rowOff>9525</xdr:rowOff>
    </xdr:from>
    <xdr:to>
      <xdr:col>16</xdr:col>
      <xdr:colOff>0</xdr:colOff>
      <xdr:row>12</xdr:row>
      <xdr:rowOff>9525</xdr:rowOff>
    </xdr:to>
    <xdr:sp>
      <xdr:nvSpPr>
        <xdr:cNvPr id="17" name="Line 21"/>
        <xdr:cNvSpPr>
          <a:spLocks/>
        </xdr:cNvSpPr>
      </xdr:nvSpPr>
      <xdr:spPr>
        <a:xfrm>
          <a:off x="10563225" y="1000125"/>
          <a:ext cx="0" cy="828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12</xdr:row>
      <xdr:rowOff>57150</xdr:rowOff>
    </xdr:from>
    <xdr:to>
      <xdr:col>16</xdr:col>
      <xdr:colOff>390525</xdr:colOff>
      <xdr:row>13</xdr:row>
      <xdr:rowOff>57150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10182225" y="1876425"/>
          <a:ext cx="771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CCD Chip</a:t>
          </a:r>
        </a:p>
      </xdr:txBody>
    </xdr:sp>
    <xdr:clientData/>
  </xdr:twoCellAnchor>
  <xdr:twoCellAnchor>
    <xdr:from>
      <xdr:col>12</xdr:col>
      <xdr:colOff>9525</xdr:colOff>
      <xdr:row>14</xdr:row>
      <xdr:rowOff>66675</xdr:rowOff>
    </xdr:from>
    <xdr:to>
      <xdr:col>15</xdr:col>
      <xdr:colOff>619125</xdr:colOff>
      <xdr:row>14</xdr:row>
      <xdr:rowOff>66675</xdr:rowOff>
    </xdr:to>
    <xdr:sp>
      <xdr:nvSpPr>
        <xdr:cNvPr id="19" name="Line 25"/>
        <xdr:cNvSpPr>
          <a:spLocks/>
        </xdr:cNvSpPr>
      </xdr:nvSpPr>
      <xdr:spPr>
        <a:xfrm flipH="1">
          <a:off x="7648575" y="22098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571500</xdr:colOff>
      <xdr:row>14</xdr:row>
      <xdr:rowOff>66675</xdr:rowOff>
    </xdr:from>
    <xdr:to>
      <xdr:col>16</xdr:col>
      <xdr:colOff>19050</xdr:colOff>
      <xdr:row>14</xdr:row>
      <xdr:rowOff>66675</xdr:rowOff>
    </xdr:to>
    <xdr:sp>
      <xdr:nvSpPr>
        <xdr:cNvPr id="20" name="Line 28"/>
        <xdr:cNvSpPr>
          <a:spLocks/>
        </xdr:cNvSpPr>
      </xdr:nvSpPr>
      <xdr:spPr>
        <a:xfrm>
          <a:off x="10477500" y="2209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10</xdr:row>
      <xdr:rowOff>76200</xdr:rowOff>
    </xdr:from>
    <xdr:to>
      <xdr:col>8</xdr:col>
      <xdr:colOff>314325</xdr:colOff>
      <xdr:row>10</xdr:row>
      <xdr:rowOff>76200</xdr:rowOff>
    </xdr:to>
    <xdr:sp>
      <xdr:nvSpPr>
        <xdr:cNvPr id="21" name="Line 29"/>
        <xdr:cNvSpPr>
          <a:spLocks/>
        </xdr:cNvSpPr>
      </xdr:nvSpPr>
      <xdr:spPr>
        <a:xfrm flipH="1">
          <a:off x="4667250" y="1562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66675</xdr:rowOff>
    </xdr:from>
    <xdr:to>
      <xdr:col>11</xdr:col>
      <xdr:colOff>514350</xdr:colOff>
      <xdr:row>10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7105650" y="1552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2" width="9.140625" style="5" customWidth="1"/>
    <col min="3" max="3" width="6.421875" style="5" customWidth="1"/>
    <col min="4" max="5" width="10.57421875" style="5" customWidth="1"/>
    <col min="6" max="6" width="8.421875" style="5" customWidth="1"/>
    <col min="7" max="7" width="9.57421875" style="5" customWidth="1"/>
    <col min="8" max="8" width="10.28125" style="5" customWidth="1"/>
    <col min="9" max="9" width="7.7109375" style="5" customWidth="1"/>
    <col min="10" max="10" width="15.8515625" style="5" customWidth="1"/>
    <col min="11" max="11" width="7.7109375" style="5" customWidth="1"/>
    <col min="12" max="12" width="9.140625" style="5" customWidth="1"/>
    <col min="13" max="13" width="10.140625" style="5" customWidth="1"/>
    <col min="14" max="14" width="11.7109375" style="5" customWidth="1"/>
    <col min="15" max="15" width="12.140625" style="5" customWidth="1"/>
    <col min="16" max="16" width="9.8515625" style="5" customWidth="1"/>
    <col min="17" max="16384" width="9.140625" style="5" customWidth="1"/>
  </cols>
  <sheetData>
    <row r="1" spans="1:17" ht="16.5" thickBot="1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4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4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2.75">
      <c r="A4" s="6"/>
      <c r="B4" s="7"/>
      <c r="C4" s="7"/>
      <c r="D4" s="7"/>
      <c r="E4" s="7"/>
      <c r="F4" s="7"/>
      <c r="G4" s="22" t="s">
        <v>12</v>
      </c>
      <c r="H4" s="23"/>
      <c r="I4" s="26">
        <f>(8.73*F21/1000)+(((F21-F11)*A12)/F21)</f>
        <v>19.999999999999996</v>
      </c>
      <c r="J4" s="7"/>
      <c r="K4" s="7"/>
      <c r="L4" s="7"/>
      <c r="M4" s="7"/>
      <c r="N4" s="7"/>
      <c r="O4" s="7"/>
      <c r="P4" s="7"/>
      <c r="Q4" s="8"/>
    </row>
    <row r="5" spans="1:17" ht="13.5" thickBot="1">
      <c r="A5" s="6"/>
      <c r="B5" s="7"/>
      <c r="C5" s="7"/>
      <c r="D5" s="7"/>
      <c r="E5" s="7"/>
      <c r="F5" s="7"/>
      <c r="G5" s="24"/>
      <c r="H5" s="25"/>
      <c r="I5" s="27"/>
      <c r="J5" s="7"/>
      <c r="K5" s="9"/>
      <c r="L5" s="9"/>
      <c r="M5" s="9"/>
      <c r="N5" s="9"/>
      <c r="O5" s="9"/>
      <c r="P5" s="7"/>
      <c r="Q5" s="8"/>
    </row>
    <row r="6" spans="1:17" ht="13.5" thickBot="1">
      <c r="A6" s="6"/>
      <c r="B6" s="7"/>
      <c r="C6" s="7"/>
      <c r="D6" s="7"/>
      <c r="E6" s="7"/>
      <c r="F6" s="7"/>
      <c r="G6" s="7"/>
      <c r="H6" s="7"/>
      <c r="I6" s="7"/>
      <c r="J6" s="7"/>
      <c r="K6" s="9"/>
      <c r="L6" s="7" t="s">
        <v>5</v>
      </c>
      <c r="M6" s="9"/>
      <c r="N6" s="9"/>
      <c r="O6" s="14" t="s">
        <v>11</v>
      </c>
      <c r="P6" s="15"/>
      <c r="Q6" s="16">
        <f>(8.73*200/1000)+(((200-200)*20)/N22)</f>
        <v>1.746</v>
      </c>
    </row>
    <row r="7" spans="1:17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">
        <v>10</v>
      </c>
      <c r="N7" s="7"/>
      <c r="O7" s="7"/>
      <c r="P7" s="7"/>
      <c r="Q7" s="8"/>
    </row>
    <row r="8" spans="1:17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ht="12.75">
      <c r="A9" s="17" t="s">
        <v>1</v>
      </c>
      <c r="B9" s="7"/>
      <c r="C9" s="7"/>
      <c r="D9" s="7"/>
      <c r="E9" s="7"/>
      <c r="F9" s="7"/>
      <c r="G9" s="7"/>
      <c r="H9" s="7"/>
      <c r="I9" s="7"/>
      <c r="J9" s="7"/>
      <c r="K9" s="9"/>
      <c r="L9" s="9"/>
      <c r="M9" s="9"/>
      <c r="N9" s="9"/>
      <c r="O9" s="9"/>
      <c r="P9" s="7"/>
      <c r="Q9" s="8"/>
    </row>
    <row r="10" spans="1:17" ht="13.5" thickBot="1">
      <c r="A10" s="17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9"/>
      <c r="L10" s="9"/>
      <c r="M10" s="9"/>
      <c r="N10" s="9"/>
      <c r="O10" s="9"/>
      <c r="P10" s="7"/>
      <c r="Q10" s="8"/>
    </row>
    <row r="11" spans="1:17" ht="13.5" thickBot="1">
      <c r="A11" s="17" t="s">
        <v>0</v>
      </c>
      <c r="B11" s="7"/>
      <c r="C11" s="7"/>
      <c r="D11" s="28" t="s">
        <v>6</v>
      </c>
      <c r="E11" s="29"/>
      <c r="F11" s="4">
        <f>F21-((20-((8.73*F21)/1000))*(F21/A12))</f>
        <v>234.92000000000002</v>
      </c>
      <c r="G11" s="7"/>
      <c r="H11" s="7"/>
      <c r="I11" s="20"/>
      <c r="J11" s="21" t="s">
        <v>4</v>
      </c>
      <c r="K11" s="4">
        <f>N23</f>
        <v>130</v>
      </c>
      <c r="L11" s="9"/>
      <c r="M11" s="9"/>
      <c r="N11" s="9"/>
      <c r="O11" s="9"/>
      <c r="P11" s="7"/>
      <c r="Q11" s="8"/>
    </row>
    <row r="12" spans="1:17" ht="12.75">
      <c r="A12" s="18">
        <v>40</v>
      </c>
      <c r="B12" s="7"/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9"/>
      <c r="O12" s="9"/>
      <c r="P12" s="7"/>
      <c r="Q12" s="8"/>
    </row>
    <row r="13" spans="1:17" ht="12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9"/>
      <c r="L13" s="9"/>
      <c r="M13" s="9"/>
      <c r="N13" s="9"/>
      <c r="O13" s="9"/>
      <c r="P13" s="7"/>
      <c r="Q13" s="8"/>
    </row>
    <row r="14" spans="1:17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ht="13.5" thickBo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8" t="s">
        <v>7</v>
      </c>
      <c r="N16" s="29"/>
      <c r="O16" s="29"/>
      <c r="P16" s="2">
        <f>200-K11</f>
        <v>70</v>
      </c>
      <c r="Q16" s="8"/>
    </row>
    <row r="17" spans="1:17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9"/>
      <c r="O17" s="9"/>
      <c r="P17" s="19"/>
      <c r="Q17" s="8"/>
    </row>
    <row r="18" spans="1:17" ht="13.5" thickBot="1">
      <c r="A18" s="6"/>
      <c r="B18" s="7"/>
      <c r="C18" s="7"/>
      <c r="D18" s="7"/>
      <c r="E18" s="7"/>
      <c r="F18" s="7"/>
      <c r="G18" s="7"/>
      <c r="H18" s="7"/>
      <c r="I18" s="28" t="s">
        <v>13</v>
      </c>
      <c r="J18" s="29"/>
      <c r="K18" s="29"/>
      <c r="L18" s="3">
        <f>(((200-K11)/200)*I4)+((200/1000)*8.73)</f>
        <v>8.745999999999999</v>
      </c>
      <c r="M18" s="39"/>
      <c r="N18" s="39"/>
      <c r="O18" s="39"/>
      <c r="P18" s="39"/>
      <c r="Q18" s="8"/>
    </row>
    <row r="19" spans="1:17" ht="12.75">
      <c r="A19" s="6"/>
      <c r="B19" s="7"/>
      <c r="C19" s="7"/>
      <c r="D19" s="7"/>
      <c r="E19" s="7"/>
      <c r="F19" s="7"/>
      <c r="G19" s="7"/>
      <c r="H19" s="7"/>
      <c r="I19" s="37"/>
      <c r="J19" s="37"/>
      <c r="K19" s="37"/>
      <c r="L19" s="37"/>
      <c r="M19" s="39"/>
      <c r="N19" s="39"/>
      <c r="O19" s="39"/>
      <c r="P19" s="39"/>
      <c r="Q19" s="8"/>
    </row>
    <row r="20" spans="1:17" ht="12.75">
      <c r="A20" s="6"/>
      <c r="B20" s="7"/>
      <c r="C20" s="7"/>
      <c r="D20" s="7"/>
      <c r="E20" s="7"/>
      <c r="F20" s="7"/>
      <c r="G20" s="7"/>
      <c r="H20" s="7"/>
      <c r="I20" s="38"/>
      <c r="J20" s="38"/>
      <c r="K20" s="38"/>
      <c r="L20" s="38"/>
      <c r="M20" s="33"/>
      <c r="N20" s="33"/>
      <c r="O20" s="33"/>
      <c r="P20" s="33"/>
      <c r="Q20" s="8"/>
    </row>
    <row r="21" spans="1:17" ht="13.5" thickBot="1">
      <c r="A21" s="6"/>
      <c r="B21" s="7"/>
      <c r="C21" s="7" t="s">
        <v>3</v>
      </c>
      <c r="D21" s="7"/>
      <c r="E21" s="7"/>
      <c r="F21" s="1">
        <v>400</v>
      </c>
      <c r="G21" s="7"/>
      <c r="H21" s="7"/>
      <c r="I21" s="7"/>
      <c r="J21" s="7"/>
      <c r="K21" s="7"/>
      <c r="L21" s="7"/>
      <c r="M21" s="7"/>
      <c r="N21" s="7"/>
      <c r="O21" s="10"/>
      <c r="P21" s="7"/>
      <c r="Q21" s="8"/>
    </row>
    <row r="22" spans="1:17" ht="12.75">
      <c r="A22" s="6"/>
      <c r="B22" s="7"/>
      <c r="C22" s="7"/>
      <c r="D22" s="7"/>
      <c r="E22" s="7"/>
      <c r="F22" s="7"/>
      <c r="G22" s="7"/>
      <c r="H22" s="7"/>
      <c r="I22" s="40" t="s">
        <v>10</v>
      </c>
      <c r="J22" s="41"/>
      <c r="K22" s="41"/>
      <c r="L22" s="41"/>
      <c r="M22" s="41"/>
      <c r="N22" s="42">
        <v>70</v>
      </c>
      <c r="O22" s="10"/>
      <c r="P22" s="7"/>
      <c r="Q22" s="8"/>
    </row>
    <row r="23" spans="1:17" ht="13.5" thickBot="1">
      <c r="A23" s="34" t="s">
        <v>8</v>
      </c>
      <c r="B23" s="35"/>
      <c r="C23" s="35"/>
      <c r="D23" s="36"/>
      <c r="E23" s="7"/>
      <c r="F23" s="7"/>
      <c r="G23" s="7"/>
      <c r="H23" s="7"/>
      <c r="I23" s="43" t="s">
        <v>9</v>
      </c>
      <c r="J23" s="44"/>
      <c r="K23" s="44"/>
      <c r="L23" s="44"/>
      <c r="M23" s="44"/>
      <c r="N23" s="45">
        <f>200-N22</f>
        <v>130</v>
      </c>
      <c r="O23" s="7"/>
      <c r="P23" s="7"/>
      <c r="Q23" s="8"/>
    </row>
    <row r="24" spans="1:17" ht="4.5" customHeight="1" thickBo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</sheetData>
  <sheetProtection/>
  <mergeCells count="12">
    <mergeCell ref="I22:M22"/>
    <mergeCell ref="I23:M23"/>
    <mergeCell ref="A23:D23"/>
    <mergeCell ref="I19:L20"/>
    <mergeCell ref="I18:K18"/>
    <mergeCell ref="M18:P19"/>
    <mergeCell ref="G4:H5"/>
    <mergeCell ref="I4:I5"/>
    <mergeCell ref="M16:O16"/>
    <mergeCell ref="A1:Q1"/>
    <mergeCell ref="D11:E11"/>
    <mergeCell ref="M20:P20"/>
  </mergeCells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MOC</cp:lastModifiedBy>
  <cp:lastPrinted>2008-03-26T19:26:50Z</cp:lastPrinted>
  <dcterms:created xsi:type="dcterms:W3CDTF">2008-03-25T19:36:31Z</dcterms:created>
  <dcterms:modified xsi:type="dcterms:W3CDTF">2012-03-18T07:35:49Z</dcterms:modified>
  <cp:category/>
  <cp:version/>
  <cp:contentType/>
  <cp:contentStatus/>
</cp:coreProperties>
</file>